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hsrntfs\home\consult\REP\census_rep\census2024\03_coverage\website\upload_files\"/>
    </mc:Choice>
  </mc:AlternateContent>
  <xr:revisionPtr revIDLastSave="0" documentId="13_ncr:1_{3B3389B7-BB08-42F2-A560-76F44F3CD0CB}" xr6:coauthVersionLast="47" xr6:coauthVersionMax="47" xr10:uidLastSave="{00000000-0000-0000-0000-000000000000}"/>
  <bookViews>
    <workbookView xWindow="-4815" yWindow="-15540" windowWidth="19440" windowHeight="14880" xr2:uid="{00000000-000D-0000-FFFF-FFFF00000000}"/>
  </bookViews>
  <sheets>
    <sheet name="repcen_27co_sex_rac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31" i="1" l="1"/>
  <c r="AA31" i="1"/>
  <c r="Z31" i="1"/>
  <c r="Y31" i="1"/>
  <c r="X31" i="1"/>
  <c r="W31" i="1"/>
  <c r="V31" i="1"/>
  <c r="U31" i="1"/>
  <c r="AB30" i="1"/>
  <c r="AA30" i="1"/>
  <c r="Z30" i="1"/>
  <c r="Y30" i="1"/>
  <c r="X30" i="1"/>
  <c r="W30" i="1"/>
  <c r="V30" i="1"/>
  <c r="U30" i="1"/>
  <c r="AB29" i="1"/>
  <c r="AA29" i="1"/>
  <c r="Z29" i="1"/>
  <c r="Y29" i="1"/>
  <c r="X29" i="1"/>
  <c r="W29" i="1"/>
  <c r="V29" i="1"/>
  <c r="U29" i="1"/>
  <c r="AB28" i="1"/>
  <c r="AA28" i="1"/>
  <c r="Z28" i="1"/>
  <c r="Y28" i="1"/>
  <c r="X28" i="1"/>
  <c r="W28" i="1"/>
  <c r="V28" i="1"/>
  <c r="U28" i="1"/>
  <c r="AB27" i="1"/>
  <c r="AA27" i="1"/>
  <c r="Z27" i="1"/>
  <c r="Y27" i="1"/>
  <c r="X27" i="1"/>
  <c r="W27" i="1"/>
  <c r="V27" i="1"/>
  <c r="U27" i="1"/>
  <c r="AB26" i="1"/>
  <c r="AA26" i="1"/>
  <c r="Z26" i="1"/>
  <c r="Y26" i="1"/>
  <c r="X26" i="1"/>
  <c r="W26" i="1"/>
  <c r="V26" i="1"/>
  <c r="U26" i="1"/>
  <c r="AB25" i="1"/>
  <c r="AA25" i="1"/>
  <c r="Z25" i="1"/>
  <c r="Y25" i="1"/>
  <c r="X25" i="1"/>
  <c r="W25" i="1"/>
  <c r="V25" i="1"/>
  <c r="U25" i="1"/>
  <c r="AB24" i="1"/>
  <c r="AA24" i="1"/>
  <c r="Z24" i="1"/>
  <c r="Y24" i="1"/>
  <c r="X24" i="1"/>
  <c r="W24" i="1"/>
  <c r="V24" i="1"/>
  <c r="U24" i="1"/>
  <c r="AB23" i="1"/>
  <c r="AA23" i="1"/>
  <c r="Z23" i="1"/>
  <c r="Y23" i="1"/>
  <c r="X23" i="1"/>
  <c r="W23" i="1"/>
  <c r="V23" i="1"/>
  <c r="U23" i="1"/>
  <c r="AB22" i="1"/>
  <c r="AA22" i="1"/>
  <c r="Z22" i="1"/>
  <c r="Y22" i="1"/>
  <c r="X22" i="1"/>
  <c r="W22" i="1"/>
  <c r="V22" i="1"/>
  <c r="U22" i="1"/>
  <c r="AB21" i="1"/>
  <c r="AA21" i="1"/>
  <c r="Z21" i="1"/>
  <c r="Y21" i="1"/>
  <c r="X21" i="1"/>
  <c r="W21" i="1"/>
  <c r="V21" i="1"/>
  <c r="U21" i="1"/>
  <c r="AB20" i="1"/>
  <c r="AA20" i="1"/>
  <c r="Z20" i="1"/>
  <c r="Y20" i="1"/>
  <c r="X20" i="1"/>
  <c r="W20" i="1"/>
  <c r="V20" i="1"/>
  <c r="U20" i="1"/>
  <c r="AB19" i="1"/>
  <c r="AA19" i="1"/>
  <c r="Z19" i="1"/>
  <c r="Y19" i="1"/>
  <c r="X19" i="1"/>
  <c r="W19" i="1"/>
  <c r="V19" i="1"/>
  <c r="U19" i="1"/>
  <c r="AB18" i="1"/>
  <c r="AA18" i="1"/>
  <c r="Z18" i="1"/>
  <c r="Y18" i="1"/>
  <c r="X18" i="1"/>
  <c r="W18" i="1"/>
  <c r="V18" i="1"/>
  <c r="U18" i="1"/>
  <c r="AB17" i="1"/>
  <c r="AA17" i="1"/>
  <c r="Z17" i="1"/>
  <c r="Y17" i="1"/>
  <c r="X17" i="1"/>
  <c r="W17" i="1"/>
  <c r="V17" i="1"/>
  <c r="U17" i="1"/>
  <c r="AB16" i="1"/>
  <c r="AA16" i="1"/>
  <c r="Z16" i="1"/>
  <c r="Y16" i="1"/>
  <c r="X16" i="1"/>
  <c r="W16" i="1"/>
  <c r="V16" i="1"/>
  <c r="U16" i="1"/>
  <c r="AB15" i="1"/>
  <c r="AA15" i="1"/>
  <c r="Z15" i="1"/>
  <c r="Y15" i="1"/>
  <c r="X15" i="1"/>
  <c r="W15" i="1"/>
  <c r="V15" i="1"/>
  <c r="U15" i="1"/>
  <c r="AB14" i="1"/>
  <c r="AA14" i="1"/>
  <c r="Z14" i="1"/>
  <c r="Y14" i="1"/>
  <c r="X14" i="1"/>
  <c r="W14" i="1"/>
  <c r="V14" i="1"/>
  <c r="U14" i="1"/>
  <c r="AB13" i="1"/>
  <c r="AA13" i="1"/>
  <c r="Z13" i="1"/>
  <c r="Y13" i="1"/>
  <c r="X13" i="1"/>
  <c r="W13" i="1"/>
  <c r="V13" i="1"/>
  <c r="U13" i="1"/>
  <c r="AB12" i="1"/>
  <c r="AA12" i="1"/>
  <c r="Z12" i="1"/>
  <c r="Y12" i="1"/>
  <c r="X12" i="1"/>
  <c r="W12" i="1"/>
  <c r="V12" i="1"/>
  <c r="U12" i="1"/>
  <c r="AB11" i="1"/>
  <c r="AA11" i="1"/>
  <c r="Z11" i="1"/>
  <c r="Y11" i="1"/>
  <c r="X11" i="1"/>
  <c r="W11" i="1"/>
  <c r="V11" i="1"/>
  <c r="U11" i="1"/>
  <c r="AB10" i="1"/>
  <c r="AA10" i="1"/>
  <c r="Z10" i="1"/>
  <c r="Y10" i="1"/>
  <c r="X10" i="1"/>
  <c r="W10" i="1"/>
  <c r="V10" i="1"/>
  <c r="U10" i="1"/>
  <c r="AB9" i="1"/>
  <c r="AA9" i="1"/>
  <c r="Z9" i="1"/>
  <c r="Y9" i="1"/>
  <c r="X9" i="1"/>
  <c r="W9" i="1"/>
  <c r="V9" i="1"/>
  <c r="U9" i="1"/>
  <c r="AB8" i="1"/>
  <c r="AA8" i="1"/>
  <c r="Z8" i="1"/>
  <c r="Y8" i="1"/>
  <c r="X8" i="1"/>
  <c r="W8" i="1"/>
  <c r="V8" i="1"/>
  <c r="U8" i="1"/>
  <c r="AB7" i="1"/>
  <c r="AA7" i="1"/>
  <c r="Z7" i="1"/>
  <c r="Y7" i="1"/>
  <c r="X7" i="1"/>
  <c r="W7" i="1"/>
  <c r="V7" i="1"/>
  <c r="U7" i="1"/>
  <c r="AB6" i="1"/>
  <c r="AA6" i="1"/>
  <c r="Z6" i="1"/>
  <c r="Y6" i="1"/>
  <c r="X6" i="1"/>
  <c r="W6" i="1"/>
  <c r="V6" i="1"/>
  <c r="U6" i="1"/>
  <c r="AB5" i="1"/>
  <c r="AA5" i="1"/>
  <c r="Z5" i="1"/>
  <c r="Y5" i="1"/>
  <c r="X5" i="1"/>
  <c r="W5" i="1"/>
  <c r="V5" i="1"/>
  <c r="U5" i="1"/>
  <c r="L33" i="1" l="1"/>
  <c r="F33" i="1"/>
  <c r="O33" i="1"/>
  <c r="Y32" i="1"/>
  <c r="P33" i="1"/>
  <c r="AA32" i="1"/>
  <c r="R33" i="1"/>
  <c r="N33" i="1"/>
  <c r="S33" i="1"/>
  <c r="Q33" i="1"/>
  <c r="V32" i="1"/>
  <c r="M33" i="1"/>
  <c r="AB32" i="1"/>
  <c r="I33" i="1"/>
  <c r="H33" i="1"/>
  <c r="C33" i="1"/>
  <c r="G33" i="1"/>
  <c r="AC5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J33" i="1"/>
  <c r="E33" i="1"/>
  <c r="D33" i="1"/>
  <c r="W32" i="1"/>
  <c r="Z32" i="1"/>
  <c r="U32" i="1"/>
  <c r="X32" i="1"/>
  <c r="AC32" i="1" l="1"/>
  <c r="AB33" i="1" s="1"/>
  <c r="X33" i="1" l="1"/>
  <c r="Z33" i="1"/>
  <c r="AC33" i="1"/>
  <c r="V33" i="1"/>
  <c r="AA33" i="1"/>
  <c r="Y33" i="1"/>
  <c r="W33" i="1"/>
  <c r="U33" i="1"/>
</calcChain>
</file>

<file path=xl/sharedStrings.xml><?xml version="1.0" encoding="utf-8"?>
<sst xmlns="http://schemas.openxmlformats.org/spreadsheetml/2006/main" count="66" uniqueCount="48">
  <si>
    <t>Women</t>
  </si>
  <si>
    <t>Men</t>
  </si>
  <si>
    <t>County</t>
  </si>
  <si>
    <t>State</t>
  </si>
  <si>
    <t>Minnesota</t>
  </si>
  <si>
    <t>Olmsted</t>
  </si>
  <si>
    <t>Dodge</t>
  </si>
  <si>
    <t>Mower</t>
  </si>
  <si>
    <t>Goodhue</t>
  </si>
  <si>
    <t>Fillmore</t>
  </si>
  <si>
    <t>Wabasha</t>
  </si>
  <si>
    <t>Winona</t>
  </si>
  <si>
    <t>Houston</t>
  </si>
  <si>
    <t>Freeborn</t>
  </si>
  <si>
    <t>Steele</t>
  </si>
  <si>
    <t>Rice</t>
  </si>
  <si>
    <t>Blue Earth</t>
  </si>
  <si>
    <t>Waseca</t>
  </si>
  <si>
    <t>Faribault</t>
  </si>
  <si>
    <t>Martin</t>
  </si>
  <si>
    <t>Watonwan</t>
  </si>
  <si>
    <t>Brown</t>
  </si>
  <si>
    <t>Nicollet</t>
  </si>
  <si>
    <t>Le Sueur</t>
  </si>
  <si>
    <t>Wisconsin</t>
  </si>
  <si>
    <t>Eau Claire</t>
  </si>
  <si>
    <t>Trempealeau</t>
  </si>
  <si>
    <t>La Crosse</t>
  </si>
  <si>
    <t>Buffalo</t>
  </si>
  <si>
    <t>Pepin</t>
  </si>
  <si>
    <t>Dunn</t>
  </si>
  <si>
    <t>Barron</t>
  </si>
  <si>
    <t>Chippewa</t>
  </si>
  <si>
    <t>All 27 Counties</t>
  </si>
  <si>
    <t>Both sexes</t>
  </si>
  <si>
    <t>1= Black</t>
  </si>
  <si>
    <t>2= Asian</t>
  </si>
  <si>
    <t>3= Hawaiian/PacIsl</t>
  </si>
  <si>
    <t>4= Am. Indian</t>
  </si>
  <si>
    <t>6= White</t>
  </si>
  <si>
    <t>5= Other/ Mixed</t>
  </si>
  <si>
    <t>98= Refusal</t>
  </si>
  <si>
    <t>99= Unknown</t>
  </si>
  <si>
    <t>Race</t>
  </si>
  <si>
    <t>All races</t>
  </si>
  <si>
    <t>Percent within sex</t>
  </si>
  <si>
    <t>REP Census population of the 27-County region on 1 Jan 2020, separate by sex, race, and county.</t>
  </si>
  <si>
    <t>Source:  REP Census version 2024, released December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</si>
</sst>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9"/>
      <color theme="1"/>
      <name val="Arial"/>
      <family val="2"/>
    </font>
    <font>
      <b/>
      <sz val="12"/>
      <color rgb="FFC00000"/>
      <name val="Arial"/>
      <family val="2"/>
    </font>
    <font>
      <b/>
      <sz val="12"/>
      <color rgb="FF0000FF"/>
      <name val="Arial"/>
      <family val="2"/>
    </font>
    <font>
      <b/>
      <sz val="14"/>
      <color theme="1"/>
      <name val="Arial"/>
      <family val="2"/>
    </font>
    <font>
      <b/>
      <sz val="12"/>
      <color theme="9" tint="-0.249977111117893"/>
      <name val="Arial"/>
      <family val="2"/>
    </font>
    <font>
      <b/>
      <sz val="8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rgb="FFFF0000"/>
      <name val="Arial"/>
      <family val="2"/>
    </font>
    <font>
      <b/>
      <i/>
      <sz val="10"/>
      <color rgb="FFC00000"/>
      <name val="Arial"/>
      <family val="2"/>
    </font>
    <font>
      <b/>
      <i/>
      <sz val="10"/>
      <color rgb="FF0000FF"/>
      <name val="Arial"/>
      <family val="2"/>
    </font>
    <font>
      <b/>
      <i/>
      <sz val="10"/>
      <color theme="9" tint="-0.249977111117893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18" fillId="0" borderId="0" xfId="0" applyFont="1" applyAlignment="1">
      <alignment horizontal="center" vertical="center"/>
    </xf>
    <xf numFmtId="0" fontId="18" fillId="0" borderId="10" xfId="0" applyFont="1" applyBorder="1" applyAlignment="1">
      <alignment vertical="center"/>
    </xf>
    <xf numFmtId="0" fontId="18" fillId="0" borderId="12" xfId="0" applyFont="1" applyBorder="1" applyAlignment="1">
      <alignment vertical="center"/>
    </xf>
    <xf numFmtId="0" fontId="16" fillId="0" borderId="12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vertical="center"/>
    </xf>
    <xf numFmtId="0" fontId="21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0" borderId="0" xfId="0" applyFont="1" applyAlignment="1">
      <alignment vertical="center"/>
    </xf>
    <xf numFmtId="0" fontId="24" fillId="0" borderId="12" xfId="0" applyFont="1" applyBorder="1" applyAlignment="1">
      <alignment horizontal="left" vertical="center"/>
    </xf>
    <xf numFmtId="0" fontId="25" fillId="0" borderId="10" xfId="0" applyFont="1" applyBorder="1" applyAlignment="1">
      <alignment horizontal="center" vertical="center" wrapText="1"/>
    </xf>
    <xf numFmtId="0" fontId="26" fillId="36" borderId="0" xfId="0" applyFont="1" applyFill="1" applyAlignment="1">
      <alignment vertical="center"/>
    </xf>
    <xf numFmtId="0" fontId="16" fillId="36" borderId="11" xfId="0" applyFont="1" applyFill="1" applyBorder="1" applyAlignment="1">
      <alignment horizontal="center" vertical="center"/>
    </xf>
    <xf numFmtId="0" fontId="16" fillId="36" borderId="0" xfId="0" applyFont="1" applyFill="1" applyAlignment="1">
      <alignment horizontal="center" vertical="center"/>
    </xf>
    <xf numFmtId="0" fontId="25" fillId="36" borderId="10" xfId="0" applyFont="1" applyFill="1" applyBorder="1" applyAlignment="1">
      <alignment horizontal="center" vertical="center"/>
    </xf>
    <xf numFmtId="3" fontId="20" fillId="36" borderId="0" xfId="0" applyNumberFormat="1" applyFont="1" applyFill="1" applyAlignment="1">
      <alignment vertical="center"/>
    </xf>
    <xf numFmtId="3" fontId="18" fillId="0" borderId="12" xfId="0" applyNumberFormat="1" applyFont="1" applyBorder="1" applyAlignment="1">
      <alignment vertical="center"/>
    </xf>
    <xf numFmtId="3" fontId="18" fillId="35" borderId="13" xfId="0" applyNumberFormat="1" applyFont="1" applyFill="1" applyBorder="1" applyAlignment="1">
      <alignment vertical="center"/>
    </xf>
    <xf numFmtId="0" fontId="20" fillId="33" borderId="0" xfId="0" applyFont="1" applyFill="1" applyAlignment="1">
      <alignment vertical="center"/>
    </xf>
    <xf numFmtId="3" fontId="20" fillId="33" borderId="0" xfId="0" applyNumberFormat="1" applyFont="1" applyFill="1" applyAlignment="1">
      <alignment vertical="center"/>
    </xf>
    <xf numFmtId="0" fontId="20" fillId="34" borderId="0" xfId="0" applyFont="1" applyFill="1" applyAlignment="1">
      <alignment vertical="center"/>
    </xf>
    <xf numFmtId="3" fontId="20" fillId="34" borderId="0" xfId="0" applyNumberFormat="1" applyFont="1" applyFill="1" applyAlignment="1">
      <alignment vertical="center"/>
    </xf>
    <xf numFmtId="0" fontId="20" fillId="34" borderId="10" xfId="0" applyFont="1" applyFill="1" applyBorder="1" applyAlignment="1">
      <alignment vertical="center"/>
    </xf>
    <xf numFmtId="3" fontId="20" fillId="34" borderId="10" xfId="0" applyNumberFormat="1" applyFont="1" applyFill="1" applyBorder="1" applyAlignment="1">
      <alignment vertical="center"/>
    </xf>
    <xf numFmtId="0" fontId="16" fillId="37" borderId="11" xfId="0" applyFont="1" applyFill="1" applyBorder="1" applyAlignment="1">
      <alignment horizontal="center" vertical="center"/>
    </xf>
    <xf numFmtId="0" fontId="16" fillId="37" borderId="0" xfId="0" applyFont="1" applyFill="1" applyAlignment="1">
      <alignment horizontal="center" vertical="center"/>
    </xf>
    <xf numFmtId="0" fontId="16" fillId="37" borderId="10" xfId="0" applyFont="1" applyFill="1" applyBorder="1" applyAlignment="1">
      <alignment horizontal="center" vertical="center"/>
    </xf>
    <xf numFmtId="3" fontId="20" fillId="37" borderId="0" xfId="0" applyNumberFormat="1" applyFont="1" applyFill="1" applyAlignment="1">
      <alignment vertical="center"/>
    </xf>
    <xf numFmtId="3" fontId="20" fillId="37" borderId="10" xfId="0" applyNumberFormat="1" applyFont="1" applyFill="1" applyBorder="1" applyAlignment="1">
      <alignment vertical="center"/>
    </xf>
    <xf numFmtId="3" fontId="18" fillId="37" borderId="12" xfId="0" applyNumberFormat="1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8" fillId="36" borderId="0" xfId="0" applyFont="1" applyFill="1" applyAlignment="1">
      <alignment horizontal="center" vertical="center"/>
    </xf>
    <xf numFmtId="0" fontId="0" fillId="37" borderId="0" xfId="0" applyFill="1" applyAlignment="1">
      <alignment vertical="center"/>
    </xf>
    <xf numFmtId="0" fontId="29" fillId="36" borderId="0" xfId="0" applyFont="1" applyFill="1" applyAlignment="1">
      <alignment horizontal="center" vertical="center"/>
    </xf>
    <xf numFmtId="0" fontId="30" fillId="36" borderId="0" xfId="0" applyFont="1" applyFill="1" applyAlignment="1">
      <alignment horizontal="center" vertical="center"/>
    </xf>
    <xf numFmtId="0" fontId="19" fillId="33" borderId="11" xfId="0" applyFont="1" applyFill="1" applyBorder="1" applyAlignment="1">
      <alignment horizontal="center" vertical="center" textRotation="90"/>
    </xf>
    <xf numFmtId="0" fontId="19" fillId="33" borderId="0" xfId="0" applyFont="1" applyFill="1" applyAlignment="1">
      <alignment horizontal="center" vertical="center" textRotation="90"/>
    </xf>
    <xf numFmtId="0" fontId="19" fillId="34" borderId="0" xfId="0" applyFont="1" applyFill="1" applyAlignment="1">
      <alignment horizontal="center" vertical="center" textRotation="90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35"/>
  <sheetViews>
    <sheetView tabSelected="1" workbookViewId="0">
      <selection activeCell="Y37" sqref="Y37"/>
    </sheetView>
  </sheetViews>
  <sheetFormatPr defaultRowHeight="12.75" x14ac:dyDescent="0.2"/>
  <cols>
    <col min="1" max="1" width="9.140625" style="6"/>
    <col min="2" max="2" width="13" style="6" customWidth="1"/>
    <col min="3" max="4" width="6.7109375" style="6" customWidth="1"/>
    <col min="5" max="7" width="7.5703125" style="6" customWidth="1"/>
    <col min="8" max="8" width="8.85546875" style="6" customWidth="1"/>
    <col min="9" max="9" width="7.5703125" style="6" customWidth="1"/>
    <col min="10" max="10" width="8.28515625" style="6" customWidth="1"/>
    <col min="11" max="11" width="1.42578125" style="6" customWidth="1"/>
    <col min="12" max="13" width="6.7109375" style="6" customWidth="1"/>
    <col min="14" max="16" width="7.5703125" style="6" customWidth="1"/>
    <col min="17" max="17" width="8.85546875" style="6" customWidth="1"/>
    <col min="18" max="18" width="7.5703125" style="6" customWidth="1"/>
    <col min="19" max="19" width="8.28515625" style="6" customWidth="1"/>
    <col min="20" max="20" width="1.42578125" style="6" customWidth="1"/>
    <col min="21" max="22" width="6.7109375" style="6" customWidth="1"/>
    <col min="23" max="25" width="7.5703125" style="6" customWidth="1"/>
    <col min="26" max="26" width="8.85546875" style="6" customWidth="1"/>
    <col min="27" max="27" width="7.5703125" style="6" customWidth="1"/>
    <col min="28" max="28" width="8.28515625" style="6" customWidth="1"/>
    <col min="29" max="16384" width="9.140625" style="6"/>
  </cols>
  <sheetData>
    <row r="1" spans="1:29" ht="24" customHeight="1" x14ac:dyDescent="0.2">
      <c r="A1" s="10" t="s">
        <v>46</v>
      </c>
    </row>
    <row r="2" spans="1:29" ht="18" customHeight="1" x14ac:dyDescent="0.2">
      <c r="A2" s="7"/>
      <c r="B2" s="7"/>
      <c r="C2" s="8" t="s">
        <v>0</v>
      </c>
      <c r="D2" s="4"/>
      <c r="E2" s="4"/>
      <c r="F2" s="4"/>
      <c r="G2" s="4"/>
      <c r="H2" s="4"/>
      <c r="I2" s="4"/>
      <c r="J2" s="4"/>
      <c r="K2" s="26"/>
      <c r="L2" s="9" t="s">
        <v>1</v>
      </c>
      <c r="M2" s="4"/>
      <c r="N2" s="4"/>
      <c r="O2" s="4"/>
      <c r="P2" s="4"/>
      <c r="Q2" s="4"/>
      <c r="R2" s="4"/>
      <c r="S2" s="4"/>
      <c r="T2" s="26"/>
      <c r="U2" s="11" t="s">
        <v>34</v>
      </c>
      <c r="V2" s="4"/>
      <c r="W2" s="4"/>
      <c r="X2" s="4"/>
      <c r="Y2" s="4"/>
      <c r="Z2" s="4"/>
      <c r="AA2" s="4"/>
      <c r="AB2" s="4"/>
      <c r="AC2" s="14"/>
    </row>
    <row r="3" spans="1:29" ht="18" customHeight="1" x14ac:dyDescent="0.2">
      <c r="C3" s="5" t="s">
        <v>43</v>
      </c>
      <c r="D3" s="5"/>
      <c r="E3" s="5"/>
      <c r="F3" s="5"/>
      <c r="G3" s="5"/>
      <c r="H3" s="5"/>
      <c r="I3" s="5"/>
      <c r="J3" s="5"/>
      <c r="K3" s="27"/>
      <c r="L3" s="5" t="s">
        <v>43</v>
      </c>
      <c r="M3" s="5"/>
      <c r="N3" s="5"/>
      <c r="O3" s="5"/>
      <c r="P3" s="5"/>
      <c r="Q3" s="5"/>
      <c r="R3" s="5"/>
      <c r="S3" s="5"/>
      <c r="T3" s="27"/>
      <c r="U3" s="5" t="s">
        <v>43</v>
      </c>
      <c r="V3" s="12"/>
      <c r="W3" s="12"/>
      <c r="X3" s="12"/>
      <c r="Y3" s="12"/>
      <c r="Z3" s="12"/>
      <c r="AA3" s="12"/>
      <c r="AB3" s="12"/>
      <c r="AC3" s="15"/>
    </row>
    <row r="4" spans="1:29" ht="42" customHeight="1" x14ac:dyDescent="0.2">
      <c r="A4" s="1" t="s">
        <v>3</v>
      </c>
      <c r="B4" s="2" t="s">
        <v>2</v>
      </c>
      <c r="C4" s="12" t="s">
        <v>35</v>
      </c>
      <c r="D4" s="12" t="s">
        <v>36</v>
      </c>
      <c r="E4" s="12" t="s">
        <v>37</v>
      </c>
      <c r="F4" s="12" t="s">
        <v>38</v>
      </c>
      <c r="G4" s="12" t="s">
        <v>40</v>
      </c>
      <c r="H4" s="12" t="s">
        <v>39</v>
      </c>
      <c r="I4" s="12" t="s">
        <v>41</v>
      </c>
      <c r="J4" s="12" t="s">
        <v>42</v>
      </c>
      <c r="K4" s="28"/>
      <c r="L4" s="12" t="s">
        <v>35</v>
      </c>
      <c r="M4" s="12" t="s">
        <v>36</v>
      </c>
      <c r="N4" s="12" t="s">
        <v>37</v>
      </c>
      <c r="O4" s="12" t="s">
        <v>38</v>
      </c>
      <c r="P4" s="12" t="s">
        <v>40</v>
      </c>
      <c r="Q4" s="12" t="s">
        <v>39</v>
      </c>
      <c r="R4" s="12" t="s">
        <v>41</v>
      </c>
      <c r="S4" s="12" t="s">
        <v>42</v>
      </c>
      <c r="T4" s="28"/>
      <c r="U4" s="12" t="s">
        <v>35</v>
      </c>
      <c r="V4" s="12" t="s">
        <v>36</v>
      </c>
      <c r="W4" s="12" t="s">
        <v>37</v>
      </c>
      <c r="X4" s="12" t="s">
        <v>38</v>
      </c>
      <c r="Y4" s="12" t="s">
        <v>40</v>
      </c>
      <c r="Z4" s="12" t="s">
        <v>39</v>
      </c>
      <c r="AA4" s="12" t="s">
        <v>41</v>
      </c>
      <c r="AB4" s="12" t="s">
        <v>42</v>
      </c>
      <c r="AC4" s="16" t="s">
        <v>44</v>
      </c>
    </row>
    <row r="5" spans="1:29" ht="18" customHeight="1" x14ac:dyDescent="0.2">
      <c r="A5" s="37" t="s">
        <v>4</v>
      </c>
      <c r="B5" s="20" t="s">
        <v>5</v>
      </c>
      <c r="C5" s="21">
        <v>7173</v>
      </c>
      <c r="D5" s="21">
        <v>6080</v>
      </c>
      <c r="E5" s="21">
        <v>215</v>
      </c>
      <c r="F5" s="21">
        <v>390</v>
      </c>
      <c r="G5" s="21">
        <v>3979</v>
      </c>
      <c r="H5" s="21">
        <v>67118</v>
      </c>
      <c r="I5" s="21">
        <v>320</v>
      </c>
      <c r="J5" s="21">
        <v>754</v>
      </c>
      <c r="K5" s="29"/>
      <c r="L5" s="21">
        <v>7314</v>
      </c>
      <c r="M5" s="21">
        <v>5202</v>
      </c>
      <c r="N5" s="21">
        <v>234</v>
      </c>
      <c r="O5" s="21">
        <v>335</v>
      </c>
      <c r="P5" s="21">
        <v>4055</v>
      </c>
      <c r="Q5" s="21">
        <v>60680</v>
      </c>
      <c r="R5" s="21">
        <v>363</v>
      </c>
      <c r="S5" s="21">
        <v>992</v>
      </c>
      <c r="T5" s="29"/>
      <c r="U5" s="21">
        <f>SUM(L5,C5)</f>
        <v>14487</v>
      </c>
      <c r="V5" s="21">
        <f t="shared" ref="V5:V32" si="0">SUM(M5,D5)</f>
        <v>11282</v>
      </c>
      <c r="W5" s="21">
        <f t="shared" ref="W5:W32" si="1">SUM(N5,E5)</f>
        <v>449</v>
      </c>
      <c r="X5" s="21">
        <f t="shared" ref="X5:X32" si="2">SUM(O5,F5)</f>
        <v>725</v>
      </c>
      <c r="Y5" s="21">
        <f t="shared" ref="Y5:Y32" si="3">SUM(P5,G5)</f>
        <v>8034</v>
      </c>
      <c r="Z5" s="21">
        <f t="shared" ref="Z5:Z32" si="4">SUM(Q5,H5)</f>
        <v>127798</v>
      </c>
      <c r="AA5" s="21">
        <f t="shared" ref="AA5:AA32" si="5">SUM(R5,I5)</f>
        <v>683</v>
      </c>
      <c r="AB5" s="21">
        <f t="shared" ref="AB5:AB32" si="6">SUM(S5,J5)</f>
        <v>1746</v>
      </c>
      <c r="AC5" s="17">
        <f>SUM(U5:AB5)</f>
        <v>165204</v>
      </c>
    </row>
    <row r="6" spans="1:29" ht="18" customHeight="1" x14ac:dyDescent="0.2">
      <c r="A6" s="38"/>
      <c r="B6" s="20" t="s">
        <v>6</v>
      </c>
      <c r="C6" s="21">
        <v>110</v>
      </c>
      <c r="D6" s="21">
        <v>98</v>
      </c>
      <c r="E6" s="21">
        <v>19</v>
      </c>
      <c r="F6" s="21">
        <v>41</v>
      </c>
      <c r="G6" s="21">
        <v>333</v>
      </c>
      <c r="H6" s="21">
        <v>9748</v>
      </c>
      <c r="I6" s="21">
        <v>28</v>
      </c>
      <c r="J6" s="21">
        <v>54</v>
      </c>
      <c r="K6" s="29"/>
      <c r="L6" s="21">
        <v>122</v>
      </c>
      <c r="M6" s="21">
        <v>52</v>
      </c>
      <c r="N6" s="21">
        <v>28</v>
      </c>
      <c r="O6" s="21">
        <v>33</v>
      </c>
      <c r="P6" s="21">
        <v>422</v>
      </c>
      <c r="Q6" s="21">
        <v>9176</v>
      </c>
      <c r="R6" s="21">
        <v>33</v>
      </c>
      <c r="S6" s="21">
        <v>72</v>
      </c>
      <c r="T6" s="29"/>
      <c r="U6" s="21">
        <f t="shared" ref="U6:U32" si="7">SUM(L6,C6)</f>
        <v>232</v>
      </c>
      <c r="V6" s="21">
        <f t="shared" si="0"/>
        <v>150</v>
      </c>
      <c r="W6" s="21">
        <f t="shared" si="1"/>
        <v>47</v>
      </c>
      <c r="X6" s="21">
        <f t="shared" si="2"/>
        <v>74</v>
      </c>
      <c r="Y6" s="21">
        <f t="shared" si="3"/>
        <v>755</v>
      </c>
      <c r="Z6" s="21">
        <f t="shared" si="4"/>
        <v>18924</v>
      </c>
      <c r="AA6" s="21">
        <f t="shared" si="5"/>
        <v>61</v>
      </c>
      <c r="AB6" s="21">
        <f t="shared" si="6"/>
        <v>126</v>
      </c>
      <c r="AC6" s="17">
        <f t="shared" ref="AC6:AC32" si="8">SUM(U6:AB6)</f>
        <v>20369</v>
      </c>
    </row>
    <row r="7" spans="1:29" ht="18" customHeight="1" x14ac:dyDescent="0.2">
      <c r="A7" s="38"/>
      <c r="B7" s="20" t="s">
        <v>7</v>
      </c>
      <c r="C7" s="21">
        <v>913</v>
      </c>
      <c r="D7" s="21">
        <v>978</v>
      </c>
      <c r="E7" s="21">
        <v>128</v>
      </c>
      <c r="F7" s="21">
        <v>65</v>
      </c>
      <c r="G7" s="21">
        <v>601</v>
      </c>
      <c r="H7" s="21">
        <v>17542</v>
      </c>
      <c r="I7" s="21">
        <v>33</v>
      </c>
      <c r="J7" s="21">
        <v>228</v>
      </c>
      <c r="K7" s="29"/>
      <c r="L7" s="21">
        <v>1039</v>
      </c>
      <c r="M7" s="21">
        <v>883</v>
      </c>
      <c r="N7" s="21">
        <v>136</v>
      </c>
      <c r="O7" s="21">
        <v>39</v>
      </c>
      <c r="P7" s="21">
        <v>816</v>
      </c>
      <c r="Q7" s="21">
        <v>16306</v>
      </c>
      <c r="R7" s="21">
        <v>43</v>
      </c>
      <c r="S7" s="21">
        <v>454</v>
      </c>
      <c r="T7" s="29"/>
      <c r="U7" s="21">
        <f t="shared" si="7"/>
        <v>1952</v>
      </c>
      <c r="V7" s="21">
        <f t="shared" si="0"/>
        <v>1861</v>
      </c>
      <c r="W7" s="21">
        <f t="shared" si="1"/>
        <v>264</v>
      </c>
      <c r="X7" s="21">
        <f t="shared" si="2"/>
        <v>104</v>
      </c>
      <c r="Y7" s="21">
        <f t="shared" si="3"/>
        <v>1417</v>
      </c>
      <c r="Z7" s="21">
        <f t="shared" si="4"/>
        <v>33848</v>
      </c>
      <c r="AA7" s="21">
        <f t="shared" si="5"/>
        <v>76</v>
      </c>
      <c r="AB7" s="21">
        <f t="shared" si="6"/>
        <v>682</v>
      </c>
      <c r="AC7" s="17">
        <f t="shared" si="8"/>
        <v>40204</v>
      </c>
    </row>
    <row r="8" spans="1:29" ht="18" customHeight="1" x14ac:dyDescent="0.2">
      <c r="A8" s="38"/>
      <c r="B8" s="20" t="s">
        <v>8</v>
      </c>
      <c r="C8" s="21">
        <v>437</v>
      </c>
      <c r="D8" s="21">
        <v>203</v>
      </c>
      <c r="E8" s="21">
        <v>42</v>
      </c>
      <c r="F8" s="21">
        <v>268</v>
      </c>
      <c r="G8" s="21">
        <v>452</v>
      </c>
      <c r="H8" s="21">
        <v>21183</v>
      </c>
      <c r="I8" s="21">
        <v>56</v>
      </c>
      <c r="J8" s="21">
        <v>162</v>
      </c>
      <c r="K8" s="29"/>
      <c r="L8" s="21">
        <v>503</v>
      </c>
      <c r="M8" s="21">
        <v>166</v>
      </c>
      <c r="N8" s="21">
        <v>32</v>
      </c>
      <c r="O8" s="21">
        <v>242</v>
      </c>
      <c r="P8" s="21">
        <v>552</v>
      </c>
      <c r="Q8" s="21">
        <v>19998</v>
      </c>
      <c r="R8" s="21">
        <v>49</v>
      </c>
      <c r="S8" s="21">
        <v>250</v>
      </c>
      <c r="T8" s="29"/>
      <c r="U8" s="21">
        <f t="shared" si="7"/>
        <v>940</v>
      </c>
      <c r="V8" s="21">
        <f t="shared" si="0"/>
        <v>369</v>
      </c>
      <c r="W8" s="21">
        <f t="shared" si="1"/>
        <v>74</v>
      </c>
      <c r="X8" s="21">
        <f t="shared" si="2"/>
        <v>510</v>
      </c>
      <c r="Y8" s="21">
        <f t="shared" si="3"/>
        <v>1004</v>
      </c>
      <c r="Z8" s="21">
        <f t="shared" si="4"/>
        <v>41181</v>
      </c>
      <c r="AA8" s="21">
        <f t="shared" si="5"/>
        <v>105</v>
      </c>
      <c r="AB8" s="21">
        <f t="shared" si="6"/>
        <v>412</v>
      </c>
      <c r="AC8" s="17">
        <f t="shared" si="8"/>
        <v>44595</v>
      </c>
    </row>
    <row r="9" spans="1:29" ht="18" customHeight="1" x14ac:dyDescent="0.2">
      <c r="A9" s="38"/>
      <c r="B9" s="20" t="s">
        <v>9</v>
      </c>
      <c r="C9" s="21">
        <v>57</v>
      </c>
      <c r="D9" s="21">
        <v>49</v>
      </c>
      <c r="E9" s="21">
        <v>12</v>
      </c>
      <c r="F9" s="21">
        <v>35</v>
      </c>
      <c r="G9" s="21">
        <v>240</v>
      </c>
      <c r="H9" s="21">
        <v>7898</v>
      </c>
      <c r="I9" s="21">
        <v>14</v>
      </c>
      <c r="J9" s="21">
        <v>53</v>
      </c>
      <c r="K9" s="29"/>
      <c r="L9" s="21">
        <v>75</v>
      </c>
      <c r="M9" s="21">
        <v>28</v>
      </c>
      <c r="N9" s="21">
        <v>12</v>
      </c>
      <c r="O9" s="21">
        <v>20</v>
      </c>
      <c r="P9" s="21">
        <v>225</v>
      </c>
      <c r="Q9" s="21">
        <v>7311</v>
      </c>
      <c r="R9" s="21">
        <v>13</v>
      </c>
      <c r="S9" s="21">
        <v>77</v>
      </c>
      <c r="T9" s="29"/>
      <c r="U9" s="21">
        <f t="shared" si="7"/>
        <v>132</v>
      </c>
      <c r="V9" s="21">
        <f t="shared" si="0"/>
        <v>77</v>
      </c>
      <c r="W9" s="21">
        <f t="shared" si="1"/>
        <v>24</v>
      </c>
      <c r="X9" s="21">
        <f t="shared" si="2"/>
        <v>55</v>
      </c>
      <c r="Y9" s="21">
        <f t="shared" si="3"/>
        <v>465</v>
      </c>
      <c r="Z9" s="21">
        <f t="shared" si="4"/>
        <v>15209</v>
      </c>
      <c r="AA9" s="21">
        <f t="shared" si="5"/>
        <v>27</v>
      </c>
      <c r="AB9" s="21">
        <f t="shared" si="6"/>
        <v>130</v>
      </c>
      <c r="AC9" s="17">
        <f t="shared" si="8"/>
        <v>16119</v>
      </c>
    </row>
    <row r="10" spans="1:29" ht="18" customHeight="1" x14ac:dyDescent="0.2">
      <c r="A10" s="38"/>
      <c r="B10" s="20" t="s">
        <v>10</v>
      </c>
      <c r="C10" s="21">
        <v>85</v>
      </c>
      <c r="D10" s="21">
        <v>76</v>
      </c>
      <c r="E10" s="21">
        <v>15</v>
      </c>
      <c r="F10" s="21">
        <v>33</v>
      </c>
      <c r="G10" s="21">
        <v>274</v>
      </c>
      <c r="H10" s="21">
        <v>10160</v>
      </c>
      <c r="I10" s="21">
        <v>19</v>
      </c>
      <c r="J10" s="21">
        <v>62</v>
      </c>
      <c r="K10" s="29"/>
      <c r="L10" s="21">
        <v>72</v>
      </c>
      <c r="M10" s="21">
        <v>44</v>
      </c>
      <c r="N10" s="21">
        <v>23</v>
      </c>
      <c r="O10" s="21">
        <v>29</v>
      </c>
      <c r="P10" s="21">
        <v>279</v>
      </c>
      <c r="Q10" s="21">
        <v>9633</v>
      </c>
      <c r="R10" s="21">
        <v>27</v>
      </c>
      <c r="S10" s="21">
        <v>80</v>
      </c>
      <c r="T10" s="29"/>
      <c r="U10" s="21">
        <f t="shared" si="7"/>
        <v>157</v>
      </c>
      <c r="V10" s="21">
        <f t="shared" si="0"/>
        <v>120</v>
      </c>
      <c r="W10" s="21">
        <f t="shared" si="1"/>
        <v>38</v>
      </c>
      <c r="X10" s="21">
        <f t="shared" si="2"/>
        <v>62</v>
      </c>
      <c r="Y10" s="21">
        <f t="shared" si="3"/>
        <v>553</v>
      </c>
      <c r="Z10" s="21">
        <f t="shared" si="4"/>
        <v>19793</v>
      </c>
      <c r="AA10" s="21">
        <f t="shared" si="5"/>
        <v>46</v>
      </c>
      <c r="AB10" s="21">
        <f t="shared" si="6"/>
        <v>142</v>
      </c>
      <c r="AC10" s="17">
        <f t="shared" si="8"/>
        <v>20911</v>
      </c>
    </row>
    <row r="11" spans="1:29" ht="18" customHeight="1" x14ac:dyDescent="0.2">
      <c r="A11" s="38"/>
      <c r="B11" s="20" t="s">
        <v>11</v>
      </c>
      <c r="C11" s="21">
        <v>143</v>
      </c>
      <c r="D11" s="21">
        <v>127</v>
      </c>
      <c r="E11" s="21">
        <v>19</v>
      </c>
      <c r="F11" s="21">
        <v>25</v>
      </c>
      <c r="G11" s="21">
        <v>204</v>
      </c>
      <c r="H11" s="21">
        <v>7494</v>
      </c>
      <c r="I11" s="21">
        <v>23</v>
      </c>
      <c r="J11" s="21">
        <v>198</v>
      </c>
      <c r="K11" s="29"/>
      <c r="L11" s="21">
        <v>145</v>
      </c>
      <c r="M11" s="21">
        <v>103</v>
      </c>
      <c r="N11" s="21">
        <v>15</v>
      </c>
      <c r="O11" s="21">
        <v>18</v>
      </c>
      <c r="P11" s="21">
        <v>242</v>
      </c>
      <c r="Q11" s="21">
        <v>6827</v>
      </c>
      <c r="R11" s="21">
        <v>29</v>
      </c>
      <c r="S11" s="21">
        <v>219</v>
      </c>
      <c r="T11" s="29"/>
      <c r="U11" s="21">
        <f t="shared" si="7"/>
        <v>288</v>
      </c>
      <c r="V11" s="21">
        <f t="shared" si="0"/>
        <v>230</v>
      </c>
      <c r="W11" s="21">
        <f t="shared" si="1"/>
        <v>34</v>
      </c>
      <c r="X11" s="21">
        <f t="shared" si="2"/>
        <v>43</v>
      </c>
      <c r="Y11" s="21">
        <f t="shared" si="3"/>
        <v>446</v>
      </c>
      <c r="Z11" s="21">
        <f t="shared" si="4"/>
        <v>14321</v>
      </c>
      <c r="AA11" s="21">
        <f t="shared" si="5"/>
        <v>52</v>
      </c>
      <c r="AB11" s="21">
        <f t="shared" si="6"/>
        <v>417</v>
      </c>
      <c r="AC11" s="17">
        <f t="shared" si="8"/>
        <v>15831</v>
      </c>
    </row>
    <row r="12" spans="1:29" ht="18" customHeight="1" x14ac:dyDescent="0.2">
      <c r="A12" s="38"/>
      <c r="B12" s="20" t="s">
        <v>12</v>
      </c>
      <c r="C12" s="21">
        <v>41</v>
      </c>
      <c r="D12" s="21">
        <v>31</v>
      </c>
      <c r="E12" s="21">
        <v>3</v>
      </c>
      <c r="F12" s="21">
        <v>9</v>
      </c>
      <c r="G12" s="21">
        <v>23</v>
      </c>
      <c r="H12" s="21">
        <v>4477</v>
      </c>
      <c r="I12" s="21">
        <v>1</v>
      </c>
      <c r="J12" s="21">
        <v>63</v>
      </c>
      <c r="K12" s="29"/>
      <c r="L12" s="21">
        <v>48</v>
      </c>
      <c r="M12" s="21">
        <v>18</v>
      </c>
      <c r="N12" s="21">
        <v>3</v>
      </c>
      <c r="O12" s="21">
        <v>7</v>
      </c>
      <c r="P12" s="21">
        <v>30</v>
      </c>
      <c r="Q12" s="21">
        <v>4312</v>
      </c>
      <c r="R12" s="21">
        <v>3</v>
      </c>
      <c r="S12" s="21">
        <v>95</v>
      </c>
      <c r="T12" s="29"/>
      <c r="U12" s="21">
        <f t="shared" si="7"/>
        <v>89</v>
      </c>
      <c r="V12" s="21">
        <f t="shared" si="0"/>
        <v>49</v>
      </c>
      <c r="W12" s="21">
        <f t="shared" si="1"/>
        <v>6</v>
      </c>
      <c r="X12" s="21">
        <f t="shared" si="2"/>
        <v>16</v>
      </c>
      <c r="Y12" s="21">
        <f t="shared" si="3"/>
        <v>53</v>
      </c>
      <c r="Z12" s="21">
        <f t="shared" si="4"/>
        <v>8789</v>
      </c>
      <c r="AA12" s="21">
        <f t="shared" si="5"/>
        <v>4</v>
      </c>
      <c r="AB12" s="21">
        <f t="shared" si="6"/>
        <v>158</v>
      </c>
      <c r="AC12" s="17">
        <f t="shared" si="8"/>
        <v>9164</v>
      </c>
    </row>
    <row r="13" spans="1:29" ht="18" customHeight="1" x14ac:dyDescent="0.2">
      <c r="A13" s="38"/>
      <c r="B13" s="20" t="s">
        <v>13</v>
      </c>
      <c r="C13" s="21">
        <v>299</v>
      </c>
      <c r="D13" s="21">
        <v>537</v>
      </c>
      <c r="E13" s="21">
        <v>24</v>
      </c>
      <c r="F13" s="21">
        <v>60</v>
      </c>
      <c r="G13" s="21">
        <v>271</v>
      </c>
      <c r="H13" s="21">
        <v>13712</v>
      </c>
      <c r="I13" s="21">
        <v>29</v>
      </c>
      <c r="J13" s="21">
        <v>80</v>
      </c>
      <c r="K13" s="29"/>
      <c r="L13" s="21">
        <v>376</v>
      </c>
      <c r="M13" s="21">
        <v>512</v>
      </c>
      <c r="N13" s="21">
        <v>25</v>
      </c>
      <c r="O13" s="21">
        <v>41</v>
      </c>
      <c r="P13" s="21">
        <v>354</v>
      </c>
      <c r="Q13" s="21">
        <v>12935</v>
      </c>
      <c r="R13" s="21">
        <v>27</v>
      </c>
      <c r="S13" s="21">
        <v>154</v>
      </c>
      <c r="T13" s="29"/>
      <c r="U13" s="21">
        <f t="shared" si="7"/>
        <v>675</v>
      </c>
      <c r="V13" s="21">
        <f t="shared" si="0"/>
        <v>1049</v>
      </c>
      <c r="W13" s="21">
        <f t="shared" si="1"/>
        <v>49</v>
      </c>
      <c r="X13" s="21">
        <f t="shared" si="2"/>
        <v>101</v>
      </c>
      <c r="Y13" s="21">
        <f t="shared" si="3"/>
        <v>625</v>
      </c>
      <c r="Z13" s="21">
        <f t="shared" si="4"/>
        <v>26647</v>
      </c>
      <c r="AA13" s="21">
        <f t="shared" si="5"/>
        <v>56</v>
      </c>
      <c r="AB13" s="21">
        <f t="shared" si="6"/>
        <v>234</v>
      </c>
      <c r="AC13" s="17">
        <f t="shared" si="8"/>
        <v>29436</v>
      </c>
    </row>
    <row r="14" spans="1:29" ht="18" customHeight="1" x14ac:dyDescent="0.2">
      <c r="A14" s="38"/>
      <c r="B14" s="20" t="s">
        <v>14</v>
      </c>
      <c r="C14" s="21">
        <v>773</v>
      </c>
      <c r="D14" s="21">
        <v>212</v>
      </c>
      <c r="E14" s="21">
        <v>26</v>
      </c>
      <c r="F14" s="21">
        <v>44</v>
      </c>
      <c r="G14" s="21">
        <v>435</v>
      </c>
      <c r="H14" s="21">
        <v>17036</v>
      </c>
      <c r="I14" s="21">
        <v>39</v>
      </c>
      <c r="J14" s="21">
        <v>264</v>
      </c>
      <c r="K14" s="29"/>
      <c r="L14" s="21">
        <v>861</v>
      </c>
      <c r="M14" s="21">
        <v>164</v>
      </c>
      <c r="N14" s="21">
        <v>32</v>
      </c>
      <c r="O14" s="21">
        <v>27</v>
      </c>
      <c r="P14" s="21">
        <v>499</v>
      </c>
      <c r="Q14" s="21">
        <v>15858</v>
      </c>
      <c r="R14" s="21">
        <v>32</v>
      </c>
      <c r="S14" s="21">
        <v>471</v>
      </c>
      <c r="T14" s="29"/>
      <c r="U14" s="21">
        <f t="shared" si="7"/>
        <v>1634</v>
      </c>
      <c r="V14" s="21">
        <f t="shared" si="0"/>
        <v>376</v>
      </c>
      <c r="W14" s="21">
        <f t="shared" si="1"/>
        <v>58</v>
      </c>
      <c r="X14" s="21">
        <f t="shared" si="2"/>
        <v>71</v>
      </c>
      <c r="Y14" s="21">
        <f t="shared" si="3"/>
        <v>934</v>
      </c>
      <c r="Z14" s="21">
        <f t="shared" si="4"/>
        <v>32894</v>
      </c>
      <c r="AA14" s="21">
        <f t="shared" si="5"/>
        <v>71</v>
      </c>
      <c r="AB14" s="21">
        <f t="shared" si="6"/>
        <v>735</v>
      </c>
      <c r="AC14" s="17">
        <f t="shared" si="8"/>
        <v>36773</v>
      </c>
    </row>
    <row r="15" spans="1:29" ht="18" customHeight="1" x14ac:dyDescent="0.2">
      <c r="A15" s="38"/>
      <c r="B15" s="20" t="s">
        <v>15</v>
      </c>
      <c r="C15" s="21">
        <v>646</v>
      </c>
      <c r="D15" s="21">
        <v>110</v>
      </c>
      <c r="E15" s="21">
        <v>23</v>
      </c>
      <c r="F15" s="21">
        <v>24</v>
      </c>
      <c r="G15" s="21">
        <v>467</v>
      </c>
      <c r="H15" s="21">
        <v>9762</v>
      </c>
      <c r="I15" s="21">
        <v>29</v>
      </c>
      <c r="J15" s="21">
        <v>591</v>
      </c>
      <c r="K15" s="29"/>
      <c r="L15" s="21">
        <v>581</v>
      </c>
      <c r="M15" s="21">
        <v>65</v>
      </c>
      <c r="N15" s="21">
        <v>19</v>
      </c>
      <c r="O15" s="21">
        <v>25</v>
      </c>
      <c r="P15" s="21">
        <v>473</v>
      </c>
      <c r="Q15" s="21">
        <v>8242</v>
      </c>
      <c r="R15" s="21">
        <v>28</v>
      </c>
      <c r="S15" s="21">
        <v>762</v>
      </c>
      <c r="T15" s="29"/>
      <c r="U15" s="21">
        <f t="shared" si="7"/>
        <v>1227</v>
      </c>
      <c r="V15" s="21">
        <f t="shared" si="0"/>
        <v>175</v>
      </c>
      <c r="W15" s="21">
        <f t="shared" si="1"/>
        <v>42</v>
      </c>
      <c r="X15" s="21">
        <f t="shared" si="2"/>
        <v>49</v>
      </c>
      <c r="Y15" s="21">
        <f t="shared" si="3"/>
        <v>940</v>
      </c>
      <c r="Z15" s="21">
        <f t="shared" si="4"/>
        <v>18004</v>
      </c>
      <c r="AA15" s="21">
        <f t="shared" si="5"/>
        <v>57</v>
      </c>
      <c r="AB15" s="21">
        <f t="shared" si="6"/>
        <v>1353</v>
      </c>
      <c r="AC15" s="17">
        <f t="shared" si="8"/>
        <v>21847</v>
      </c>
    </row>
    <row r="16" spans="1:29" ht="18" customHeight="1" x14ac:dyDescent="0.2">
      <c r="A16" s="38"/>
      <c r="B16" s="20" t="s">
        <v>16</v>
      </c>
      <c r="C16" s="21">
        <v>1426</v>
      </c>
      <c r="D16" s="21">
        <v>409</v>
      </c>
      <c r="E16" s="21">
        <v>41</v>
      </c>
      <c r="F16" s="21">
        <v>80</v>
      </c>
      <c r="G16" s="21">
        <v>406</v>
      </c>
      <c r="H16" s="21">
        <v>19405</v>
      </c>
      <c r="I16" s="21">
        <v>23</v>
      </c>
      <c r="J16" s="21">
        <v>530</v>
      </c>
      <c r="K16" s="29"/>
      <c r="L16" s="21">
        <v>1449</v>
      </c>
      <c r="M16" s="21">
        <v>397</v>
      </c>
      <c r="N16" s="21">
        <v>30</v>
      </c>
      <c r="O16" s="21">
        <v>67</v>
      </c>
      <c r="P16" s="21">
        <v>482</v>
      </c>
      <c r="Q16" s="21">
        <v>17681</v>
      </c>
      <c r="R16" s="21">
        <v>26</v>
      </c>
      <c r="S16" s="21">
        <v>626</v>
      </c>
      <c r="T16" s="29"/>
      <c r="U16" s="21">
        <f t="shared" si="7"/>
        <v>2875</v>
      </c>
      <c r="V16" s="21">
        <f t="shared" si="0"/>
        <v>806</v>
      </c>
      <c r="W16" s="21">
        <f t="shared" si="1"/>
        <v>71</v>
      </c>
      <c r="X16" s="21">
        <f t="shared" si="2"/>
        <v>147</v>
      </c>
      <c r="Y16" s="21">
        <f t="shared" si="3"/>
        <v>888</v>
      </c>
      <c r="Z16" s="21">
        <f t="shared" si="4"/>
        <v>37086</v>
      </c>
      <c r="AA16" s="21">
        <f t="shared" si="5"/>
        <v>49</v>
      </c>
      <c r="AB16" s="21">
        <f t="shared" si="6"/>
        <v>1156</v>
      </c>
      <c r="AC16" s="17">
        <f t="shared" si="8"/>
        <v>43078</v>
      </c>
    </row>
    <row r="17" spans="1:29" ht="18" customHeight="1" x14ac:dyDescent="0.2">
      <c r="A17" s="38"/>
      <c r="B17" s="20" t="s">
        <v>17</v>
      </c>
      <c r="C17" s="21">
        <v>142</v>
      </c>
      <c r="D17" s="21">
        <v>54</v>
      </c>
      <c r="E17" s="21">
        <v>8</v>
      </c>
      <c r="F17" s="21">
        <v>12</v>
      </c>
      <c r="G17" s="21">
        <v>176</v>
      </c>
      <c r="H17" s="21">
        <v>8286</v>
      </c>
      <c r="I17" s="21">
        <v>4</v>
      </c>
      <c r="J17" s="21">
        <v>90</v>
      </c>
      <c r="K17" s="29"/>
      <c r="L17" s="21">
        <v>198</v>
      </c>
      <c r="M17" s="21">
        <v>51</v>
      </c>
      <c r="N17" s="21">
        <v>3</v>
      </c>
      <c r="O17" s="21">
        <v>9</v>
      </c>
      <c r="P17" s="21">
        <v>217</v>
      </c>
      <c r="Q17" s="21">
        <v>7808</v>
      </c>
      <c r="R17" s="21">
        <v>4</v>
      </c>
      <c r="S17" s="21">
        <v>107</v>
      </c>
      <c r="T17" s="29"/>
      <c r="U17" s="21">
        <f t="shared" si="7"/>
        <v>340</v>
      </c>
      <c r="V17" s="21">
        <f t="shared" si="0"/>
        <v>105</v>
      </c>
      <c r="W17" s="21">
        <f t="shared" si="1"/>
        <v>11</v>
      </c>
      <c r="X17" s="21">
        <f t="shared" si="2"/>
        <v>21</v>
      </c>
      <c r="Y17" s="21">
        <f t="shared" si="3"/>
        <v>393</v>
      </c>
      <c r="Z17" s="21">
        <f t="shared" si="4"/>
        <v>16094</v>
      </c>
      <c r="AA17" s="21">
        <f t="shared" si="5"/>
        <v>8</v>
      </c>
      <c r="AB17" s="21">
        <f t="shared" si="6"/>
        <v>197</v>
      </c>
      <c r="AC17" s="17">
        <f t="shared" si="8"/>
        <v>17169</v>
      </c>
    </row>
    <row r="18" spans="1:29" ht="18" customHeight="1" x14ac:dyDescent="0.2">
      <c r="A18" s="38"/>
      <c r="B18" s="20" t="s">
        <v>18</v>
      </c>
      <c r="C18" s="21">
        <v>32</v>
      </c>
      <c r="D18" s="21">
        <v>18</v>
      </c>
      <c r="E18" s="21">
        <v>7</v>
      </c>
      <c r="F18" s="21">
        <v>14</v>
      </c>
      <c r="G18" s="21">
        <v>84</v>
      </c>
      <c r="H18" s="21">
        <v>4429</v>
      </c>
      <c r="I18" s="21">
        <v>3</v>
      </c>
      <c r="J18" s="21">
        <v>78</v>
      </c>
      <c r="K18" s="29"/>
      <c r="L18" s="21">
        <v>49</v>
      </c>
      <c r="M18" s="21">
        <v>11</v>
      </c>
      <c r="N18" s="21">
        <v>8</v>
      </c>
      <c r="O18" s="21">
        <v>4</v>
      </c>
      <c r="P18" s="21">
        <v>131</v>
      </c>
      <c r="Q18" s="21">
        <v>4182</v>
      </c>
      <c r="R18" s="21">
        <v>4</v>
      </c>
      <c r="S18" s="21">
        <v>90</v>
      </c>
      <c r="T18" s="29"/>
      <c r="U18" s="21">
        <f t="shared" si="7"/>
        <v>81</v>
      </c>
      <c r="V18" s="21">
        <f t="shared" si="0"/>
        <v>29</v>
      </c>
      <c r="W18" s="21">
        <f t="shared" si="1"/>
        <v>15</v>
      </c>
      <c r="X18" s="21">
        <f t="shared" si="2"/>
        <v>18</v>
      </c>
      <c r="Y18" s="21">
        <f t="shared" si="3"/>
        <v>215</v>
      </c>
      <c r="Z18" s="21">
        <f t="shared" si="4"/>
        <v>8611</v>
      </c>
      <c r="AA18" s="21">
        <f t="shared" si="5"/>
        <v>7</v>
      </c>
      <c r="AB18" s="21">
        <f t="shared" si="6"/>
        <v>168</v>
      </c>
      <c r="AC18" s="17">
        <f t="shared" si="8"/>
        <v>9144</v>
      </c>
    </row>
    <row r="19" spans="1:29" ht="18" customHeight="1" x14ac:dyDescent="0.2">
      <c r="A19" s="38"/>
      <c r="B19" s="20" t="s">
        <v>19</v>
      </c>
      <c r="C19" s="21">
        <v>77</v>
      </c>
      <c r="D19" s="21">
        <v>52</v>
      </c>
      <c r="E19" s="21">
        <v>21</v>
      </c>
      <c r="F19" s="21">
        <v>28</v>
      </c>
      <c r="G19" s="21">
        <v>227</v>
      </c>
      <c r="H19" s="21">
        <v>8760</v>
      </c>
      <c r="I19" s="21">
        <v>7</v>
      </c>
      <c r="J19" s="21">
        <v>138</v>
      </c>
      <c r="K19" s="29"/>
      <c r="L19" s="21">
        <v>122</v>
      </c>
      <c r="M19" s="21">
        <v>46</v>
      </c>
      <c r="N19" s="21">
        <v>33</v>
      </c>
      <c r="O19" s="21">
        <v>17</v>
      </c>
      <c r="P19" s="21">
        <v>275</v>
      </c>
      <c r="Q19" s="21">
        <v>8119</v>
      </c>
      <c r="R19" s="21">
        <v>7</v>
      </c>
      <c r="S19" s="21">
        <v>201</v>
      </c>
      <c r="T19" s="29"/>
      <c r="U19" s="21">
        <f t="shared" si="7"/>
        <v>199</v>
      </c>
      <c r="V19" s="21">
        <f t="shared" si="0"/>
        <v>98</v>
      </c>
      <c r="W19" s="21">
        <f t="shared" si="1"/>
        <v>54</v>
      </c>
      <c r="X19" s="21">
        <f t="shared" si="2"/>
        <v>45</v>
      </c>
      <c r="Y19" s="21">
        <f t="shared" si="3"/>
        <v>502</v>
      </c>
      <c r="Z19" s="21">
        <f t="shared" si="4"/>
        <v>16879</v>
      </c>
      <c r="AA19" s="21">
        <f t="shared" si="5"/>
        <v>14</v>
      </c>
      <c r="AB19" s="21">
        <f t="shared" si="6"/>
        <v>339</v>
      </c>
      <c r="AC19" s="17">
        <f t="shared" si="8"/>
        <v>18130</v>
      </c>
    </row>
    <row r="20" spans="1:29" ht="18" customHeight="1" x14ac:dyDescent="0.2">
      <c r="A20" s="38"/>
      <c r="B20" s="20" t="s">
        <v>20</v>
      </c>
      <c r="C20" s="21">
        <v>24</v>
      </c>
      <c r="D20" s="21">
        <v>45</v>
      </c>
      <c r="E20" s="21">
        <v>12</v>
      </c>
      <c r="F20" s="21">
        <v>10</v>
      </c>
      <c r="G20" s="21">
        <v>202</v>
      </c>
      <c r="H20" s="21">
        <v>3934</v>
      </c>
      <c r="I20" s="21">
        <v>6</v>
      </c>
      <c r="J20" s="21">
        <v>72</v>
      </c>
      <c r="K20" s="29"/>
      <c r="L20" s="21">
        <v>29</v>
      </c>
      <c r="M20" s="21">
        <v>24</v>
      </c>
      <c r="N20" s="21">
        <v>8</v>
      </c>
      <c r="O20" s="21">
        <v>4</v>
      </c>
      <c r="P20" s="21">
        <v>254</v>
      </c>
      <c r="Q20" s="21">
        <v>3701</v>
      </c>
      <c r="R20" s="21">
        <v>7</v>
      </c>
      <c r="S20" s="21">
        <v>80</v>
      </c>
      <c r="T20" s="29"/>
      <c r="U20" s="21">
        <f t="shared" si="7"/>
        <v>53</v>
      </c>
      <c r="V20" s="21">
        <f t="shared" si="0"/>
        <v>69</v>
      </c>
      <c r="W20" s="21">
        <f t="shared" si="1"/>
        <v>20</v>
      </c>
      <c r="X20" s="21">
        <f t="shared" si="2"/>
        <v>14</v>
      </c>
      <c r="Y20" s="21">
        <f t="shared" si="3"/>
        <v>456</v>
      </c>
      <c r="Z20" s="21">
        <f t="shared" si="4"/>
        <v>7635</v>
      </c>
      <c r="AA20" s="21">
        <f t="shared" si="5"/>
        <v>13</v>
      </c>
      <c r="AB20" s="21">
        <f t="shared" si="6"/>
        <v>152</v>
      </c>
      <c r="AC20" s="17">
        <f t="shared" si="8"/>
        <v>8412</v>
      </c>
    </row>
    <row r="21" spans="1:29" ht="18" customHeight="1" x14ac:dyDescent="0.2">
      <c r="A21" s="38"/>
      <c r="B21" s="20" t="s">
        <v>21</v>
      </c>
      <c r="C21" s="21">
        <v>8</v>
      </c>
      <c r="D21" s="21">
        <v>11</v>
      </c>
      <c r="E21" s="21">
        <v>1</v>
      </c>
      <c r="F21" s="21">
        <v>0</v>
      </c>
      <c r="G21" s="21">
        <v>54</v>
      </c>
      <c r="H21" s="21">
        <v>2864</v>
      </c>
      <c r="I21" s="21">
        <v>3</v>
      </c>
      <c r="J21" s="21">
        <v>153</v>
      </c>
      <c r="K21" s="29"/>
      <c r="L21" s="21">
        <v>24</v>
      </c>
      <c r="M21" s="21">
        <v>9</v>
      </c>
      <c r="N21" s="21">
        <v>1</v>
      </c>
      <c r="O21" s="21">
        <v>4</v>
      </c>
      <c r="P21" s="21">
        <v>63</v>
      </c>
      <c r="Q21" s="21">
        <v>2637</v>
      </c>
      <c r="R21" s="21">
        <v>9</v>
      </c>
      <c r="S21" s="21">
        <v>163</v>
      </c>
      <c r="T21" s="29"/>
      <c r="U21" s="21">
        <f t="shared" si="7"/>
        <v>32</v>
      </c>
      <c r="V21" s="21">
        <f t="shared" si="0"/>
        <v>20</v>
      </c>
      <c r="W21" s="21">
        <f t="shared" si="1"/>
        <v>2</v>
      </c>
      <c r="X21" s="21">
        <f t="shared" si="2"/>
        <v>4</v>
      </c>
      <c r="Y21" s="21">
        <f t="shared" si="3"/>
        <v>117</v>
      </c>
      <c r="Z21" s="21">
        <f t="shared" si="4"/>
        <v>5501</v>
      </c>
      <c r="AA21" s="21">
        <f t="shared" si="5"/>
        <v>12</v>
      </c>
      <c r="AB21" s="21">
        <f t="shared" si="6"/>
        <v>316</v>
      </c>
      <c r="AC21" s="17">
        <f t="shared" si="8"/>
        <v>6004</v>
      </c>
    </row>
    <row r="22" spans="1:29" ht="18" customHeight="1" x14ac:dyDescent="0.2">
      <c r="A22" s="38"/>
      <c r="B22" s="20" t="s">
        <v>22</v>
      </c>
      <c r="C22" s="21">
        <v>643</v>
      </c>
      <c r="D22" s="21">
        <v>137</v>
      </c>
      <c r="E22" s="21">
        <v>25</v>
      </c>
      <c r="F22" s="21">
        <v>19</v>
      </c>
      <c r="G22" s="21">
        <v>156</v>
      </c>
      <c r="H22" s="21">
        <v>9263</v>
      </c>
      <c r="I22" s="21">
        <v>7</v>
      </c>
      <c r="J22" s="21">
        <v>185</v>
      </c>
      <c r="K22" s="29"/>
      <c r="L22" s="21">
        <v>551</v>
      </c>
      <c r="M22" s="21">
        <v>107</v>
      </c>
      <c r="N22" s="21">
        <v>15</v>
      </c>
      <c r="O22" s="21">
        <v>16</v>
      </c>
      <c r="P22" s="21">
        <v>178</v>
      </c>
      <c r="Q22" s="21">
        <v>8258</v>
      </c>
      <c r="R22" s="21">
        <v>8</v>
      </c>
      <c r="S22" s="21">
        <v>272</v>
      </c>
      <c r="T22" s="29"/>
      <c r="U22" s="21">
        <f t="shared" si="7"/>
        <v>1194</v>
      </c>
      <c r="V22" s="21">
        <f t="shared" si="0"/>
        <v>244</v>
      </c>
      <c r="W22" s="21">
        <f t="shared" si="1"/>
        <v>40</v>
      </c>
      <c r="X22" s="21">
        <f t="shared" si="2"/>
        <v>35</v>
      </c>
      <c r="Y22" s="21">
        <f t="shared" si="3"/>
        <v>334</v>
      </c>
      <c r="Z22" s="21">
        <f t="shared" si="4"/>
        <v>17521</v>
      </c>
      <c r="AA22" s="21">
        <f t="shared" si="5"/>
        <v>15</v>
      </c>
      <c r="AB22" s="21">
        <f t="shared" si="6"/>
        <v>457</v>
      </c>
      <c r="AC22" s="17">
        <f t="shared" si="8"/>
        <v>19840</v>
      </c>
    </row>
    <row r="23" spans="1:29" ht="18" customHeight="1" x14ac:dyDescent="0.2">
      <c r="A23" s="38"/>
      <c r="B23" s="20" t="s">
        <v>23</v>
      </c>
      <c r="C23" s="21">
        <v>105</v>
      </c>
      <c r="D23" s="21">
        <v>53</v>
      </c>
      <c r="E23" s="21">
        <v>6</v>
      </c>
      <c r="F23" s="21">
        <v>26</v>
      </c>
      <c r="G23" s="21">
        <v>130</v>
      </c>
      <c r="H23" s="21">
        <v>8355</v>
      </c>
      <c r="I23" s="21">
        <v>7</v>
      </c>
      <c r="J23" s="21">
        <v>93</v>
      </c>
      <c r="K23" s="29"/>
      <c r="L23" s="21">
        <v>118</v>
      </c>
      <c r="M23" s="21">
        <v>29</v>
      </c>
      <c r="N23" s="21">
        <v>6</v>
      </c>
      <c r="O23" s="21">
        <v>13</v>
      </c>
      <c r="P23" s="21">
        <v>141</v>
      </c>
      <c r="Q23" s="21">
        <v>7941</v>
      </c>
      <c r="R23" s="21">
        <v>7</v>
      </c>
      <c r="S23" s="21">
        <v>158</v>
      </c>
      <c r="T23" s="29"/>
      <c r="U23" s="21">
        <f t="shared" si="7"/>
        <v>223</v>
      </c>
      <c r="V23" s="21">
        <f t="shared" si="0"/>
        <v>82</v>
      </c>
      <c r="W23" s="21">
        <f t="shared" si="1"/>
        <v>12</v>
      </c>
      <c r="X23" s="21">
        <f t="shared" si="2"/>
        <v>39</v>
      </c>
      <c r="Y23" s="21">
        <f t="shared" si="3"/>
        <v>271</v>
      </c>
      <c r="Z23" s="21">
        <f t="shared" si="4"/>
        <v>16296</v>
      </c>
      <c r="AA23" s="21">
        <f t="shared" si="5"/>
        <v>14</v>
      </c>
      <c r="AB23" s="21">
        <f t="shared" si="6"/>
        <v>251</v>
      </c>
      <c r="AC23" s="17">
        <f t="shared" si="8"/>
        <v>17188</v>
      </c>
    </row>
    <row r="24" spans="1:29" ht="18" customHeight="1" x14ac:dyDescent="0.2">
      <c r="A24" s="39" t="s">
        <v>24</v>
      </c>
      <c r="B24" s="22" t="s">
        <v>25</v>
      </c>
      <c r="C24" s="23">
        <v>558</v>
      </c>
      <c r="D24" s="23">
        <v>996</v>
      </c>
      <c r="E24" s="23">
        <v>50</v>
      </c>
      <c r="F24" s="23">
        <v>156</v>
      </c>
      <c r="G24" s="23">
        <v>323</v>
      </c>
      <c r="H24" s="23">
        <v>29688</v>
      </c>
      <c r="I24" s="23">
        <v>49</v>
      </c>
      <c r="J24" s="23">
        <v>261</v>
      </c>
      <c r="K24" s="29"/>
      <c r="L24" s="23">
        <v>752</v>
      </c>
      <c r="M24" s="23">
        <v>865</v>
      </c>
      <c r="N24" s="23">
        <v>42</v>
      </c>
      <c r="O24" s="23">
        <v>117</v>
      </c>
      <c r="P24" s="23">
        <v>338</v>
      </c>
      <c r="Q24" s="23">
        <v>27961</v>
      </c>
      <c r="R24" s="23">
        <v>55</v>
      </c>
      <c r="S24" s="23">
        <v>376</v>
      </c>
      <c r="T24" s="29"/>
      <c r="U24" s="23">
        <f t="shared" si="7"/>
        <v>1310</v>
      </c>
      <c r="V24" s="23">
        <f t="shared" si="0"/>
        <v>1861</v>
      </c>
      <c r="W24" s="23">
        <f t="shared" si="1"/>
        <v>92</v>
      </c>
      <c r="X24" s="23">
        <f t="shared" si="2"/>
        <v>273</v>
      </c>
      <c r="Y24" s="23">
        <f t="shared" si="3"/>
        <v>661</v>
      </c>
      <c r="Z24" s="23">
        <f t="shared" si="4"/>
        <v>57649</v>
      </c>
      <c r="AA24" s="23">
        <f t="shared" si="5"/>
        <v>104</v>
      </c>
      <c r="AB24" s="23">
        <f t="shared" si="6"/>
        <v>637</v>
      </c>
      <c r="AC24" s="17">
        <f t="shared" si="8"/>
        <v>62587</v>
      </c>
    </row>
    <row r="25" spans="1:29" ht="18" customHeight="1" x14ac:dyDescent="0.2">
      <c r="A25" s="39"/>
      <c r="B25" s="22" t="s">
        <v>26</v>
      </c>
      <c r="C25" s="23">
        <v>48</v>
      </c>
      <c r="D25" s="23">
        <v>68</v>
      </c>
      <c r="E25" s="23">
        <v>17</v>
      </c>
      <c r="F25" s="23">
        <v>25</v>
      </c>
      <c r="G25" s="23">
        <v>606</v>
      </c>
      <c r="H25" s="23">
        <v>7900</v>
      </c>
      <c r="I25" s="23">
        <v>10</v>
      </c>
      <c r="J25" s="23">
        <v>112</v>
      </c>
      <c r="K25" s="29"/>
      <c r="L25" s="23">
        <v>66</v>
      </c>
      <c r="M25" s="23">
        <v>32</v>
      </c>
      <c r="N25" s="23">
        <v>19</v>
      </c>
      <c r="O25" s="23">
        <v>20</v>
      </c>
      <c r="P25" s="23">
        <v>541</v>
      </c>
      <c r="Q25" s="23">
        <v>7924</v>
      </c>
      <c r="R25" s="23">
        <v>6</v>
      </c>
      <c r="S25" s="23">
        <v>118</v>
      </c>
      <c r="T25" s="29"/>
      <c r="U25" s="23">
        <f t="shared" si="7"/>
        <v>114</v>
      </c>
      <c r="V25" s="23">
        <f t="shared" si="0"/>
        <v>100</v>
      </c>
      <c r="W25" s="23">
        <f t="shared" si="1"/>
        <v>36</v>
      </c>
      <c r="X25" s="23">
        <f t="shared" si="2"/>
        <v>45</v>
      </c>
      <c r="Y25" s="23">
        <f t="shared" si="3"/>
        <v>1147</v>
      </c>
      <c r="Z25" s="23">
        <f t="shared" si="4"/>
        <v>15824</v>
      </c>
      <c r="AA25" s="23">
        <f t="shared" si="5"/>
        <v>16</v>
      </c>
      <c r="AB25" s="23">
        <f t="shared" si="6"/>
        <v>230</v>
      </c>
      <c r="AC25" s="17">
        <f t="shared" si="8"/>
        <v>17512</v>
      </c>
    </row>
    <row r="26" spans="1:29" ht="18" customHeight="1" x14ac:dyDescent="0.2">
      <c r="A26" s="39"/>
      <c r="B26" s="22" t="s">
        <v>27</v>
      </c>
      <c r="C26" s="23">
        <v>677</v>
      </c>
      <c r="D26" s="23">
        <v>736</v>
      </c>
      <c r="E26" s="23">
        <v>23</v>
      </c>
      <c r="F26" s="23">
        <v>89</v>
      </c>
      <c r="G26" s="23">
        <v>274</v>
      </c>
      <c r="H26" s="23">
        <v>22160</v>
      </c>
      <c r="I26" s="23">
        <v>22</v>
      </c>
      <c r="J26" s="23">
        <v>726</v>
      </c>
      <c r="K26" s="29"/>
      <c r="L26" s="23">
        <v>907</v>
      </c>
      <c r="M26" s="23">
        <v>652</v>
      </c>
      <c r="N26" s="23">
        <v>28</v>
      </c>
      <c r="O26" s="23">
        <v>77</v>
      </c>
      <c r="P26" s="23">
        <v>326</v>
      </c>
      <c r="Q26" s="23">
        <v>21065</v>
      </c>
      <c r="R26" s="23">
        <v>29</v>
      </c>
      <c r="S26" s="23">
        <v>872</v>
      </c>
      <c r="T26" s="29"/>
      <c r="U26" s="23">
        <f t="shared" si="7"/>
        <v>1584</v>
      </c>
      <c r="V26" s="23">
        <f t="shared" si="0"/>
        <v>1388</v>
      </c>
      <c r="W26" s="23">
        <f t="shared" si="1"/>
        <v>51</v>
      </c>
      <c r="X26" s="23">
        <f t="shared" si="2"/>
        <v>166</v>
      </c>
      <c r="Y26" s="23">
        <f t="shared" si="3"/>
        <v>600</v>
      </c>
      <c r="Z26" s="23">
        <f t="shared" si="4"/>
        <v>43225</v>
      </c>
      <c r="AA26" s="23">
        <f t="shared" si="5"/>
        <v>51</v>
      </c>
      <c r="AB26" s="23">
        <f t="shared" si="6"/>
        <v>1598</v>
      </c>
      <c r="AC26" s="17">
        <f t="shared" si="8"/>
        <v>48663</v>
      </c>
    </row>
    <row r="27" spans="1:29" ht="18" customHeight="1" x14ac:dyDescent="0.2">
      <c r="A27" s="39"/>
      <c r="B27" s="22" t="s">
        <v>28</v>
      </c>
      <c r="C27" s="23">
        <v>15</v>
      </c>
      <c r="D27" s="23">
        <v>15</v>
      </c>
      <c r="E27" s="23">
        <v>0</v>
      </c>
      <c r="F27" s="23">
        <v>15</v>
      </c>
      <c r="G27" s="23">
        <v>26</v>
      </c>
      <c r="H27" s="23">
        <v>3828</v>
      </c>
      <c r="I27" s="23">
        <v>3</v>
      </c>
      <c r="J27" s="23">
        <v>45</v>
      </c>
      <c r="K27" s="29"/>
      <c r="L27" s="23">
        <v>22</v>
      </c>
      <c r="M27" s="23">
        <v>4</v>
      </c>
      <c r="N27" s="23">
        <v>2</v>
      </c>
      <c r="O27" s="23">
        <v>3</v>
      </c>
      <c r="P27" s="23">
        <v>39</v>
      </c>
      <c r="Q27" s="23">
        <v>3763</v>
      </c>
      <c r="R27" s="23">
        <v>2</v>
      </c>
      <c r="S27" s="23">
        <v>52</v>
      </c>
      <c r="T27" s="29"/>
      <c r="U27" s="23">
        <f t="shared" si="7"/>
        <v>37</v>
      </c>
      <c r="V27" s="23">
        <f t="shared" si="0"/>
        <v>19</v>
      </c>
      <c r="W27" s="23">
        <f t="shared" si="1"/>
        <v>2</v>
      </c>
      <c r="X27" s="23">
        <f t="shared" si="2"/>
        <v>18</v>
      </c>
      <c r="Y27" s="23">
        <f t="shared" si="3"/>
        <v>65</v>
      </c>
      <c r="Z27" s="23">
        <f t="shared" si="4"/>
        <v>7591</v>
      </c>
      <c r="AA27" s="23">
        <f t="shared" si="5"/>
        <v>5</v>
      </c>
      <c r="AB27" s="23">
        <f t="shared" si="6"/>
        <v>97</v>
      </c>
      <c r="AC27" s="17">
        <f t="shared" si="8"/>
        <v>7834</v>
      </c>
    </row>
    <row r="28" spans="1:29" ht="18" customHeight="1" x14ac:dyDescent="0.2">
      <c r="A28" s="39"/>
      <c r="B28" s="22" t="s">
        <v>29</v>
      </c>
      <c r="C28" s="23">
        <v>10</v>
      </c>
      <c r="D28" s="23">
        <v>8</v>
      </c>
      <c r="E28" s="23">
        <v>2</v>
      </c>
      <c r="F28" s="23">
        <v>5</v>
      </c>
      <c r="G28" s="23">
        <v>22</v>
      </c>
      <c r="H28" s="23">
        <v>2113</v>
      </c>
      <c r="I28" s="23">
        <v>0</v>
      </c>
      <c r="J28" s="23">
        <v>31</v>
      </c>
      <c r="K28" s="29"/>
      <c r="L28" s="23">
        <v>9</v>
      </c>
      <c r="M28" s="23">
        <v>0</v>
      </c>
      <c r="N28" s="23">
        <v>0</v>
      </c>
      <c r="O28" s="23">
        <v>4</v>
      </c>
      <c r="P28" s="23">
        <v>23</v>
      </c>
      <c r="Q28" s="23">
        <v>2095</v>
      </c>
      <c r="R28" s="23">
        <v>5</v>
      </c>
      <c r="S28" s="23">
        <v>38</v>
      </c>
      <c r="T28" s="29"/>
      <c r="U28" s="23">
        <f t="shared" si="7"/>
        <v>19</v>
      </c>
      <c r="V28" s="23">
        <f t="shared" si="0"/>
        <v>8</v>
      </c>
      <c r="W28" s="23">
        <f t="shared" si="1"/>
        <v>2</v>
      </c>
      <c r="X28" s="23">
        <f t="shared" si="2"/>
        <v>9</v>
      </c>
      <c r="Y28" s="23">
        <f t="shared" si="3"/>
        <v>45</v>
      </c>
      <c r="Z28" s="23">
        <f t="shared" si="4"/>
        <v>4208</v>
      </c>
      <c r="AA28" s="23">
        <f t="shared" si="5"/>
        <v>5</v>
      </c>
      <c r="AB28" s="23">
        <f t="shared" si="6"/>
        <v>69</v>
      </c>
      <c r="AC28" s="17">
        <f t="shared" si="8"/>
        <v>4365</v>
      </c>
    </row>
    <row r="29" spans="1:29" ht="18" customHeight="1" x14ac:dyDescent="0.2">
      <c r="A29" s="39"/>
      <c r="B29" s="22" t="s">
        <v>30</v>
      </c>
      <c r="C29" s="23">
        <v>180</v>
      </c>
      <c r="D29" s="23">
        <v>546</v>
      </c>
      <c r="E29" s="23">
        <v>23</v>
      </c>
      <c r="F29" s="23">
        <v>54</v>
      </c>
      <c r="G29" s="23">
        <v>138</v>
      </c>
      <c r="H29" s="23">
        <v>16332</v>
      </c>
      <c r="I29" s="23">
        <v>11</v>
      </c>
      <c r="J29" s="23">
        <v>122</v>
      </c>
      <c r="K29" s="29"/>
      <c r="L29" s="23">
        <v>263</v>
      </c>
      <c r="M29" s="23">
        <v>539</v>
      </c>
      <c r="N29" s="23">
        <v>21</v>
      </c>
      <c r="O29" s="23">
        <v>28</v>
      </c>
      <c r="P29" s="23">
        <v>207</v>
      </c>
      <c r="Q29" s="23">
        <v>15655</v>
      </c>
      <c r="R29" s="23">
        <v>17</v>
      </c>
      <c r="S29" s="23">
        <v>179</v>
      </c>
      <c r="T29" s="29"/>
      <c r="U29" s="23">
        <f t="shared" si="7"/>
        <v>443</v>
      </c>
      <c r="V29" s="23">
        <f t="shared" si="0"/>
        <v>1085</v>
      </c>
      <c r="W29" s="23">
        <f t="shared" si="1"/>
        <v>44</v>
      </c>
      <c r="X29" s="23">
        <f t="shared" si="2"/>
        <v>82</v>
      </c>
      <c r="Y29" s="23">
        <f t="shared" si="3"/>
        <v>345</v>
      </c>
      <c r="Z29" s="23">
        <f t="shared" si="4"/>
        <v>31987</v>
      </c>
      <c r="AA29" s="23">
        <f t="shared" si="5"/>
        <v>28</v>
      </c>
      <c r="AB29" s="23">
        <f t="shared" si="6"/>
        <v>301</v>
      </c>
      <c r="AC29" s="17">
        <f t="shared" si="8"/>
        <v>34315</v>
      </c>
    </row>
    <row r="30" spans="1:29" ht="18" customHeight="1" x14ac:dyDescent="0.2">
      <c r="A30" s="39"/>
      <c r="B30" s="22" t="s">
        <v>31</v>
      </c>
      <c r="C30" s="23">
        <v>345</v>
      </c>
      <c r="D30" s="23">
        <v>89</v>
      </c>
      <c r="E30" s="23">
        <v>22</v>
      </c>
      <c r="F30" s="23">
        <v>54</v>
      </c>
      <c r="G30" s="23">
        <v>120</v>
      </c>
      <c r="H30" s="23">
        <v>10306</v>
      </c>
      <c r="I30" s="23">
        <v>11</v>
      </c>
      <c r="J30" s="23">
        <v>166</v>
      </c>
      <c r="K30" s="29"/>
      <c r="L30" s="23">
        <v>464</v>
      </c>
      <c r="M30" s="23">
        <v>59</v>
      </c>
      <c r="N30" s="23">
        <v>23</v>
      </c>
      <c r="O30" s="23">
        <v>49</v>
      </c>
      <c r="P30" s="23">
        <v>129</v>
      </c>
      <c r="Q30" s="23">
        <v>9786</v>
      </c>
      <c r="R30" s="23">
        <v>8</v>
      </c>
      <c r="S30" s="23">
        <v>218</v>
      </c>
      <c r="T30" s="29"/>
      <c r="U30" s="23">
        <f t="shared" si="7"/>
        <v>809</v>
      </c>
      <c r="V30" s="23">
        <f t="shared" si="0"/>
        <v>148</v>
      </c>
      <c r="W30" s="23">
        <f t="shared" si="1"/>
        <v>45</v>
      </c>
      <c r="X30" s="23">
        <f t="shared" si="2"/>
        <v>103</v>
      </c>
      <c r="Y30" s="23">
        <f t="shared" si="3"/>
        <v>249</v>
      </c>
      <c r="Z30" s="23">
        <f t="shared" si="4"/>
        <v>20092</v>
      </c>
      <c r="AA30" s="23">
        <f t="shared" si="5"/>
        <v>19</v>
      </c>
      <c r="AB30" s="23">
        <f t="shared" si="6"/>
        <v>384</v>
      </c>
      <c r="AC30" s="17">
        <f t="shared" si="8"/>
        <v>21849</v>
      </c>
    </row>
    <row r="31" spans="1:29" ht="18" customHeight="1" thickBot="1" x14ac:dyDescent="0.25">
      <c r="A31" s="39"/>
      <c r="B31" s="24" t="s">
        <v>32</v>
      </c>
      <c r="C31" s="25">
        <v>92</v>
      </c>
      <c r="D31" s="25">
        <v>143</v>
      </c>
      <c r="E31" s="25">
        <v>18</v>
      </c>
      <c r="F31" s="25">
        <v>52</v>
      </c>
      <c r="G31" s="25">
        <v>61</v>
      </c>
      <c r="H31" s="25">
        <v>14565</v>
      </c>
      <c r="I31" s="25">
        <v>18</v>
      </c>
      <c r="J31" s="25">
        <v>188</v>
      </c>
      <c r="K31" s="30"/>
      <c r="L31" s="25">
        <v>138</v>
      </c>
      <c r="M31" s="25">
        <v>77</v>
      </c>
      <c r="N31" s="25">
        <v>14</v>
      </c>
      <c r="O31" s="25">
        <v>40</v>
      </c>
      <c r="P31" s="25">
        <v>82</v>
      </c>
      <c r="Q31" s="25">
        <v>14038</v>
      </c>
      <c r="R31" s="25">
        <v>13</v>
      </c>
      <c r="S31" s="25">
        <v>254</v>
      </c>
      <c r="T31" s="30"/>
      <c r="U31" s="25">
        <f t="shared" si="7"/>
        <v>230</v>
      </c>
      <c r="V31" s="25">
        <f t="shared" si="0"/>
        <v>220</v>
      </c>
      <c r="W31" s="25">
        <f t="shared" si="1"/>
        <v>32</v>
      </c>
      <c r="X31" s="25">
        <f t="shared" si="2"/>
        <v>92</v>
      </c>
      <c r="Y31" s="25">
        <f t="shared" si="3"/>
        <v>143</v>
      </c>
      <c r="Z31" s="25">
        <f t="shared" si="4"/>
        <v>28603</v>
      </c>
      <c r="AA31" s="25">
        <f t="shared" si="5"/>
        <v>31</v>
      </c>
      <c r="AB31" s="25">
        <f t="shared" si="6"/>
        <v>442</v>
      </c>
      <c r="AC31" s="17">
        <f t="shared" si="8"/>
        <v>29793</v>
      </c>
    </row>
    <row r="32" spans="1:29" ht="18" customHeight="1" thickBot="1" x14ac:dyDescent="0.25">
      <c r="A32" s="3" t="s">
        <v>33</v>
      </c>
      <c r="B32" s="2"/>
      <c r="C32" s="18">
        <v>15059</v>
      </c>
      <c r="D32" s="18">
        <v>11881</v>
      </c>
      <c r="E32" s="18">
        <v>802</v>
      </c>
      <c r="F32" s="18">
        <v>1633</v>
      </c>
      <c r="G32" s="18">
        <v>10284</v>
      </c>
      <c r="H32" s="18">
        <v>358318</v>
      </c>
      <c r="I32" s="18">
        <v>775</v>
      </c>
      <c r="J32" s="18">
        <v>5499</v>
      </c>
      <c r="K32" s="31"/>
      <c r="L32" s="18">
        <v>16297</v>
      </c>
      <c r="M32" s="18">
        <v>10139</v>
      </c>
      <c r="N32" s="18">
        <v>812</v>
      </c>
      <c r="O32" s="18">
        <v>1288</v>
      </c>
      <c r="P32" s="18">
        <v>11373</v>
      </c>
      <c r="Q32" s="18">
        <v>333892</v>
      </c>
      <c r="R32" s="18">
        <v>854</v>
      </c>
      <c r="S32" s="18">
        <v>7430</v>
      </c>
      <c r="T32" s="31"/>
      <c r="U32" s="18">
        <f t="shared" si="7"/>
        <v>31356</v>
      </c>
      <c r="V32" s="18">
        <f t="shared" si="0"/>
        <v>22020</v>
      </c>
      <c r="W32" s="18">
        <f t="shared" si="1"/>
        <v>1614</v>
      </c>
      <c r="X32" s="18">
        <f t="shared" si="2"/>
        <v>2921</v>
      </c>
      <c r="Y32" s="18">
        <f t="shared" si="3"/>
        <v>21657</v>
      </c>
      <c r="Z32" s="18">
        <f t="shared" si="4"/>
        <v>692210</v>
      </c>
      <c r="AA32" s="18">
        <f t="shared" si="5"/>
        <v>1629</v>
      </c>
      <c r="AB32" s="18">
        <f t="shared" si="6"/>
        <v>12929</v>
      </c>
      <c r="AC32" s="19">
        <f t="shared" si="8"/>
        <v>786336</v>
      </c>
    </row>
    <row r="33" spans="1:29" ht="18" customHeight="1" x14ac:dyDescent="0.2">
      <c r="A33" s="13" t="s">
        <v>45</v>
      </c>
      <c r="B33" s="13"/>
      <c r="C33" s="33" t="str">
        <f>CONCATENATE(TEXT(100*C32/SUM($C32:$J32), "0.0"), "%")</f>
        <v>3.7%</v>
      </c>
      <c r="D33" s="33" t="str">
        <f t="shared" ref="D33:J33" si="9">CONCATENATE(TEXT(100*D32/SUM($C32:$J32), "0.0"), "%")</f>
        <v>2.9%</v>
      </c>
      <c r="E33" s="33" t="str">
        <f t="shared" si="9"/>
        <v>0.2%</v>
      </c>
      <c r="F33" s="33" t="str">
        <f t="shared" si="9"/>
        <v>0.4%</v>
      </c>
      <c r="G33" s="33" t="str">
        <f t="shared" si="9"/>
        <v>2.5%</v>
      </c>
      <c r="H33" s="33" t="str">
        <f t="shared" si="9"/>
        <v>88.6%</v>
      </c>
      <c r="I33" s="33" t="str">
        <f t="shared" si="9"/>
        <v>0.2%</v>
      </c>
      <c r="J33" s="33" t="str">
        <f t="shared" si="9"/>
        <v>1.4%</v>
      </c>
      <c r="K33" s="34"/>
      <c r="L33" s="35" t="str">
        <f>CONCATENATE(TEXT(100*L32/SUM($L32:$S32), "0.0"), "%")</f>
        <v>4.3%</v>
      </c>
      <c r="M33" s="35" t="str">
        <f t="shared" ref="M33:S33" si="10">CONCATENATE(TEXT(100*M32/SUM($L32:$S32), "0.0"), "%")</f>
        <v>2.7%</v>
      </c>
      <c r="N33" s="35" t="str">
        <f t="shared" si="10"/>
        <v>0.2%</v>
      </c>
      <c r="O33" s="35" t="str">
        <f t="shared" si="10"/>
        <v>0.3%</v>
      </c>
      <c r="P33" s="35" t="str">
        <f t="shared" si="10"/>
        <v>3.0%</v>
      </c>
      <c r="Q33" s="35" t="str">
        <f t="shared" si="10"/>
        <v>87.4%</v>
      </c>
      <c r="R33" s="35" t="str">
        <f t="shared" si="10"/>
        <v>0.2%</v>
      </c>
      <c r="S33" s="35" t="str">
        <f t="shared" si="10"/>
        <v>1.9%</v>
      </c>
      <c r="T33" s="34"/>
      <c r="U33" s="36" t="str">
        <f>CONCATENATE(TEXT(100*U32/$AC32, "0.0"), "%")</f>
        <v>4.0%</v>
      </c>
      <c r="V33" s="36" t="str">
        <f t="shared" ref="V33:AC33" si="11">CONCATENATE(TEXT(100*V32/$AC32, "0.0"), "%")</f>
        <v>2.8%</v>
      </c>
      <c r="W33" s="36" t="str">
        <f t="shared" si="11"/>
        <v>0.2%</v>
      </c>
      <c r="X33" s="36" t="str">
        <f t="shared" si="11"/>
        <v>0.4%</v>
      </c>
      <c r="Y33" s="36" t="str">
        <f t="shared" si="11"/>
        <v>2.8%</v>
      </c>
      <c r="Z33" s="36" t="str">
        <f t="shared" si="11"/>
        <v>88.0%</v>
      </c>
      <c r="AA33" s="36" t="str">
        <f t="shared" si="11"/>
        <v>0.2%</v>
      </c>
      <c r="AB33" s="36" t="str">
        <f t="shared" si="11"/>
        <v>1.6%</v>
      </c>
      <c r="AC33" s="36" t="str">
        <f t="shared" si="11"/>
        <v>100.0%</v>
      </c>
    </row>
    <row r="35" spans="1:29" x14ac:dyDescent="0.2">
      <c r="A35" s="32" t="s">
        <v>47</v>
      </c>
    </row>
  </sheetData>
  <mergeCells count="2">
    <mergeCell ref="A5:A23"/>
    <mergeCell ref="A24:A31"/>
  </mergeCells>
  <pageMargins left="0.7" right="0.7" top="0.75" bottom="0.75" header="0.3" footer="0.3"/>
  <pageSetup orientation="portrait" horizontalDpi="1200" r:id="rId1"/>
  <ignoredErrors>
    <ignoredError sqref="K32" formulaRange="1"/>
  </ignoredErrors>
</worksheet>
</file>

<file path=docMetadata/LabelInfo.xml><?xml version="1.0" encoding="utf-8"?>
<clbl:labelList xmlns:clbl="http://schemas.microsoft.com/office/2020/mipLabelMetadata">
  <clbl:label id="{11372f5f-8e19-4efb-8afe-8eac20a980c4}" enabled="1" method="Standard" siteId="{a25fff9c-3f63-4fb2-9a8a-d9bdd0321f9a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repcen_27co_sex_race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Grossardt, Brandon R., M.S.</dc:creator>
  <cp:lastModifiedBy>Grossardt, Brandon R., M.S.</cp:lastModifiedBy>
  <dcterms:created xsi:type="dcterms:W3CDTF">2019-05-29T19:50:20Z</dcterms:created>
  <dcterms:modified xsi:type="dcterms:W3CDTF">2025-12-03T18:14:36Z</dcterms:modified>
</cp:coreProperties>
</file>